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H12" s="1"/>
  <c r="H22"/>
  <c r="E16"/>
  <c r="H11"/>
  <c r="D5"/>
  <c r="F8" s="1"/>
  <c r="H8" s="1"/>
  <c r="F13" l="1"/>
  <c r="H13" s="1"/>
  <c r="E17"/>
  <c r="F10"/>
  <c r="H10" s="1"/>
  <c r="F9"/>
  <c r="H9" s="1"/>
  <c r="H14" l="1"/>
  <c r="F16" s="1"/>
  <c r="G16" s="1"/>
  <c r="F17" s="1"/>
  <c r="G17" s="1"/>
  <c r="F23" s="1"/>
  <c r="H23" s="1"/>
  <c r="F19" l="1"/>
  <c r="H19" s="1"/>
  <c r="F24"/>
  <c r="H24" s="1"/>
  <c r="F21"/>
  <c r="H21" s="1"/>
  <c r="F20"/>
  <c r="H20" s="1"/>
  <c r="H25" l="1"/>
</calcChain>
</file>

<file path=xl/sharedStrings.xml><?xml version="1.0" encoding="utf-8"?>
<sst xmlns="http://schemas.openxmlformats.org/spreadsheetml/2006/main" count="23" uniqueCount="16">
  <si>
    <t>Nr.medici aflați în contract</t>
  </si>
  <si>
    <t>Valoare de referință</t>
  </si>
  <si>
    <t>SPECIALITATE MEDICI DENTIȘTI</t>
  </si>
  <si>
    <t>Nr.medici</t>
  </si>
  <si>
    <t>Tarif</t>
  </si>
  <si>
    <t>Grad Profesional</t>
  </si>
  <si>
    <t xml:space="preserve">Număr medici primari urban </t>
  </si>
  <si>
    <t xml:space="preserve">Număr medici specialiști urban </t>
  </si>
  <si>
    <t xml:space="preserve">Număr medici dentiști simpli urban </t>
  </si>
  <si>
    <t xml:space="preserve">Număr medici primari rural </t>
  </si>
  <si>
    <t xml:space="preserve">Număr medici specialiști rural </t>
  </si>
  <si>
    <t xml:space="preserve">Număr medici dentiști simpli rural </t>
  </si>
  <si>
    <t>Valoare pe total medici</t>
  </si>
  <si>
    <t>Total valoare de repartizat</t>
  </si>
  <si>
    <t xml:space="preserve"> Criterii pentru stabilirea valorii de contract pentru specialitatea medicina dentara ianuarie 2024</t>
  </si>
  <si>
    <t>Valoare Contract ianuarie 2024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</si>
</sst>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4"/>
      <name val="Times New Roman"/>
      <family val="1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4" fontId="0" fillId="0" borderId="1" xfId="0" applyNumberFormat="1" applyBorder="1"/>
    <xf numFmtId="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4" fontId="5" fillId="0" borderId="1" xfId="0" applyNumberFormat="1" applyFont="1" applyBorder="1"/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/>
    <xf numFmtId="0" fontId="0" fillId="0" borderId="3" xfId="0" applyBorder="1" applyAlignme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Normal="100" workbookViewId="0">
      <selection activeCell="K27" sqref="K27"/>
    </sheetView>
  </sheetViews>
  <sheetFormatPr defaultColWidth="11.140625" defaultRowHeight="15"/>
  <cols>
    <col min="4" max="4" width="13.85546875" customWidth="1"/>
    <col min="6" max="6" width="14.28515625" customWidth="1"/>
    <col min="8" max="8" width="14.7109375" customWidth="1"/>
  </cols>
  <sheetData>
    <row r="2" spans="2:8" ht="15.75">
      <c r="B2" s="1"/>
      <c r="D2" s="2" t="s">
        <v>14</v>
      </c>
    </row>
    <row r="3" spans="2:8" ht="15.75">
      <c r="B3" s="1"/>
      <c r="D3" s="2"/>
      <c r="E3" s="3"/>
    </row>
    <row r="4" spans="2:8" ht="51">
      <c r="B4" s="23" t="s">
        <v>15</v>
      </c>
      <c r="C4" s="24" t="s">
        <v>0</v>
      </c>
      <c r="D4" s="24" t="s">
        <v>1</v>
      </c>
      <c r="E4" s="1"/>
      <c r="F4" s="1"/>
    </row>
    <row r="5" spans="2:8">
      <c r="B5" s="5">
        <v>135000</v>
      </c>
      <c r="C5" s="25">
        <v>20</v>
      </c>
      <c r="D5" s="26">
        <f>B5/C5</f>
        <v>6750</v>
      </c>
      <c r="E5" s="1"/>
      <c r="F5" s="1"/>
    </row>
    <row r="6" spans="2:8">
      <c r="B6" s="1"/>
      <c r="C6" s="1"/>
      <c r="D6" s="1"/>
      <c r="E6" s="1"/>
      <c r="F6" s="1"/>
    </row>
    <row r="7" spans="2:8" ht="39">
      <c r="B7" s="21" t="s">
        <v>2</v>
      </c>
      <c r="C7" s="22"/>
      <c r="D7" s="22"/>
      <c r="E7" s="5" t="s">
        <v>3</v>
      </c>
      <c r="F7" s="5" t="s">
        <v>4</v>
      </c>
      <c r="G7" s="4" t="s">
        <v>5</v>
      </c>
      <c r="H7" s="4" t="s">
        <v>1</v>
      </c>
    </row>
    <row r="8" spans="2:8" ht="18.75">
      <c r="B8" s="19" t="s">
        <v>6</v>
      </c>
      <c r="C8" s="20"/>
      <c r="D8" s="20"/>
      <c r="E8" s="6">
        <v>2</v>
      </c>
      <c r="F8" s="7">
        <f>D5</f>
        <v>6750</v>
      </c>
      <c r="G8" s="8">
        <v>1.2</v>
      </c>
      <c r="H8" s="9">
        <f>E8*F8*G8</f>
        <v>16200</v>
      </c>
    </row>
    <row r="9" spans="2:8" ht="18.75">
      <c r="B9" s="19" t="s">
        <v>7</v>
      </c>
      <c r="C9" s="20"/>
      <c r="D9" s="20"/>
      <c r="E9" s="6">
        <v>1</v>
      </c>
      <c r="F9" s="7">
        <f>D5</f>
        <v>6750</v>
      </c>
      <c r="G9" s="10"/>
      <c r="H9" s="9">
        <f>E9*F9</f>
        <v>6750</v>
      </c>
    </row>
    <row r="10" spans="2:8" ht="15.75">
      <c r="B10" s="14" t="s">
        <v>8</v>
      </c>
      <c r="C10" s="15"/>
      <c r="D10" s="16"/>
      <c r="E10" s="6">
        <v>4</v>
      </c>
      <c r="F10" s="7">
        <f>D5*80/100</f>
        <v>5400</v>
      </c>
      <c r="G10" s="8"/>
      <c r="H10" s="9">
        <f>E10*F10</f>
        <v>21600</v>
      </c>
    </row>
    <row r="11" spans="2:8" ht="18.75">
      <c r="B11" s="19" t="s">
        <v>9</v>
      </c>
      <c r="C11" s="20"/>
      <c r="D11" s="20"/>
      <c r="E11" s="6">
        <v>0</v>
      </c>
      <c r="F11" s="7">
        <v>0</v>
      </c>
      <c r="G11" s="10"/>
      <c r="H11" s="9">
        <f>E11*F11</f>
        <v>0</v>
      </c>
    </row>
    <row r="12" spans="2:8" ht="18.75">
      <c r="B12" s="19" t="s">
        <v>10</v>
      </c>
      <c r="C12" s="20"/>
      <c r="D12" s="20"/>
      <c r="E12" s="6">
        <v>1</v>
      </c>
      <c r="F12" s="7">
        <f>D5</f>
        <v>6750</v>
      </c>
      <c r="G12" s="8">
        <v>1.5</v>
      </c>
      <c r="H12" s="9">
        <f>E12*F12*G12</f>
        <v>10125</v>
      </c>
    </row>
    <row r="13" spans="2:8" ht="15.75">
      <c r="B13" s="14" t="s">
        <v>11</v>
      </c>
      <c r="C13" s="15"/>
      <c r="D13" s="16"/>
      <c r="E13" s="6">
        <v>12</v>
      </c>
      <c r="F13" s="7">
        <f>D5*80%</f>
        <v>5400</v>
      </c>
      <c r="G13" s="8">
        <v>1.5</v>
      </c>
      <c r="H13" s="9">
        <f>E13*F13*G13</f>
        <v>97200</v>
      </c>
    </row>
    <row r="14" spans="2:8">
      <c r="B14" s="10"/>
      <c r="C14" s="10"/>
      <c r="D14" s="10"/>
      <c r="E14" s="11">
        <v>20</v>
      </c>
      <c r="F14" s="7"/>
      <c r="G14" s="10"/>
      <c r="H14" s="9">
        <f>SUM(H8:H13)</f>
        <v>151875</v>
      </c>
    </row>
    <row r="15" spans="2:8">
      <c r="B15" s="10"/>
      <c r="C15" s="10"/>
      <c r="D15" s="10"/>
      <c r="E15" s="12"/>
      <c r="F15" s="10"/>
      <c r="G15" s="10"/>
      <c r="H15" s="10"/>
    </row>
    <row r="16" spans="2:8">
      <c r="B16" s="10"/>
      <c r="C16" s="10"/>
      <c r="D16" s="10"/>
      <c r="E16" s="7">
        <f>B5</f>
        <v>135000</v>
      </c>
      <c r="F16" s="7">
        <f>H14</f>
        <v>151875</v>
      </c>
      <c r="G16" s="7">
        <f>E16/F16*100</f>
        <v>88.888888888888886</v>
      </c>
      <c r="H16" s="10"/>
    </row>
    <row r="17" spans="2:8">
      <c r="B17" s="10"/>
      <c r="C17" s="10"/>
      <c r="D17" s="10"/>
      <c r="E17" s="7">
        <f>D5</f>
        <v>6750</v>
      </c>
      <c r="F17" s="7">
        <f>G16</f>
        <v>88.888888888888886</v>
      </c>
      <c r="G17" s="7">
        <f>E17*F17/100</f>
        <v>6000</v>
      </c>
      <c r="H17" s="10"/>
    </row>
    <row r="18" spans="2:8" ht="39">
      <c r="B18" s="10"/>
      <c r="C18" s="10"/>
      <c r="D18" s="10"/>
      <c r="E18" s="10"/>
      <c r="F18" s="10"/>
      <c r="G18" s="10"/>
      <c r="H18" s="4" t="s">
        <v>12</v>
      </c>
    </row>
    <row r="19" spans="2:8" ht="18.75">
      <c r="B19" s="19" t="s">
        <v>6</v>
      </c>
      <c r="C19" s="20"/>
      <c r="D19" s="20"/>
      <c r="E19" s="11">
        <v>2</v>
      </c>
      <c r="F19" s="7">
        <f>G17</f>
        <v>6000</v>
      </c>
      <c r="G19" s="8">
        <v>1.2</v>
      </c>
      <c r="H19" s="13">
        <f>E19*F19*G19</f>
        <v>14400</v>
      </c>
    </row>
    <row r="20" spans="2:8" ht="18.75">
      <c r="B20" s="19" t="s">
        <v>7</v>
      </c>
      <c r="C20" s="20"/>
      <c r="D20" s="20"/>
      <c r="E20" s="11">
        <v>1</v>
      </c>
      <c r="F20" s="7">
        <f>G17</f>
        <v>6000</v>
      </c>
      <c r="G20" s="10"/>
      <c r="H20" s="13">
        <f>E20*F20</f>
        <v>6000</v>
      </c>
    </row>
    <row r="21" spans="2:8" ht="15.75">
      <c r="B21" s="14" t="s">
        <v>8</v>
      </c>
      <c r="C21" s="15"/>
      <c r="D21" s="16"/>
      <c r="E21" s="11">
        <v>4</v>
      </c>
      <c r="F21" s="7">
        <f>G17*80%</f>
        <v>4800</v>
      </c>
      <c r="G21" s="7"/>
      <c r="H21" s="13">
        <f>E21*F21</f>
        <v>19200</v>
      </c>
    </row>
    <row r="22" spans="2:8" ht="18.75">
      <c r="B22" s="19" t="s">
        <v>9</v>
      </c>
      <c r="C22" s="20"/>
      <c r="D22" s="20"/>
      <c r="E22" s="11">
        <v>0</v>
      </c>
      <c r="F22" s="7">
        <v>0</v>
      </c>
      <c r="G22" s="7"/>
      <c r="H22" s="13">
        <f>E22*F22</f>
        <v>0</v>
      </c>
    </row>
    <row r="23" spans="2:8" ht="18.75">
      <c r="B23" s="19" t="s">
        <v>10</v>
      </c>
      <c r="C23" s="20"/>
      <c r="D23" s="20"/>
      <c r="E23" s="11">
        <v>1</v>
      </c>
      <c r="F23" s="7">
        <f>G17</f>
        <v>6000</v>
      </c>
      <c r="G23" s="8">
        <v>1.5</v>
      </c>
      <c r="H23" s="13">
        <f>E23*F23*G23</f>
        <v>9000</v>
      </c>
    </row>
    <row r="24" spans="2:8" ht="15.75">
      <c r="B24" s="14" t="s">
        <v>11</v>
      </c>
      <c r="C24" s="15"/>
      <c r="D24" s="16"/>
      <c r="E24" s="11">
        <v>12</v>
      </c>
      <c r="F24" s="7">
        <f>G17*80%</f>
        <v>4800</v>
      </c>
      <c r="G24" s="8">
        <v>1.5</v>
      </c>
      <c r="H24" s="13">
        <f>E24*F24*G24</f>
        <v>86400</v>
      </c>
    </row>
    <row r="25" spans="2:8">
      <c r="B25" s="17" t="s">
        <v>13</v>
      </c>
      <c r="C25" s="18"/>
      <c r="D25" s="18"/>
      <c r="E25" s="27">
        <v>20</v>
      </c>
      <c r="F25" s="28"/>
      <c r="G25" s="28"/>
      <c r="H25" s="9">
        <f>SUM(H19:H24)</f>
        <v>135000</v>
      </c>
    </row>
  </sheetData>
  <mergeCells count="14">
    <mergeCell ref="B12:D12"/>
    <mergeCell ref="B7:D7"/>
    <mergeCell ref="B8:D8"/>
    <mergeCell ref="B9:D9"/>
    <mergeCell ref="B10:D10"/>
    <mergeCell ref="B11:D11"/>
    <mergeCell ref="B24:D24"/>
    <mergeCell ref="B25:D25"/>
    <mergeCell ref="B13:D13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2024-01-17T10:43:32Z</dcterms:modified>
</cp:coreProperties>
</file>